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336" windowWidth="16536" windowHeight="9432"/>
  </bookViews>
  <sheets>
    <sheet name="MARZO 2015" sheetId="1" r:id="rId1"/>
  </sheets>
  <definedNames>
    <definedName name="_xlnm.Print_Area" localSheetId="0">'MARZO 2015'!$A$1:$I$82</definedName>
    <definedName name="_xlnm.Print_Titles" localSheetId="0">'MARZO 2015'!$1:$7</definedName>
  </definedNames>
  <calcPr calcId="125725"/>
</workbook>
</file>

<file path=xl/calcChain.xml><?xml version="1.0" encoding="utf-8"?>
<calcChain xmlns="http://schemas.openxmlformats.org/spreadsheetml/2006/main">
  <c r="E43" i="1"/>
  <c r="E26"/>
  <c r="G72"/>
  <c r="I72" s="1"/>
  <c r="I76"/>
  <c r="D75"/>
  <c r="E75"/>
  <c r="F75"/>
  <c r="G75"/>
  <c r="H75"/>
  <c r="C75"/>
  <c r="G68"/>
  <c r="G69"/>
  <c r="G70"/>
  <c r="G71"/>
  <c r="G73"/>
  <c r="G74"/>
  <c r="E77"/>
  <c r="C20"/>
  <c r="G57"/>
  <c r="I57" s="1"/>
  <c r="G9"/>
  <c r="I9" s="1"/>
  <c r="G10"/>
  <c r="I10" s="1"/>
  <c r="C8"/>
  <c r="D8"/>
  <c r="E8"/>
  <c r="F8"/>
  <c r="H8"/>
  <c r="I75" l="1"/>
  <c r="G60" l="1"/>
  <c r="I60" s="1"/>
  <c r="D59"/>
  <c r="E59"/>
  <c r="F59"/>
  <c r="H59"/>
  <c r="C59"/>
  <c r="G58"/>
  <c r="I58" s="1"/>
  <c r="F78"/>
  <c r="H20"/>
  <c r="F20"/>
  <c r="E20"/>
  <c r="D20"/>
  <c r="I73" l="1"/>
  <c r="I74"/>
  <c r="C67"/>
  <c r="D67"/>
  <c r="F67"/>
  <c r="E67"/>
  <c r="G22"/>
  <c r="G26"/>
  <c r="G30"/>
  <c r="G34"/>
  <c r="G38"/>
  <c r="G42"/>
  <c r="G46"/>
  <c r="G50"/>
  <c r="G54"/>
  <c r="G56"/>
  <c r="I56" s="1"/>
  <c r="G55"/>
  <c r="G53"/>
  <c r="G52"/>
  <c r="G51"/>
  <c r="G49"/>
  <c r="G48"/>
  <c r="G47"/>
  <c r="G45"/>
  <c r="G44"/>
  <c r="G43"/>
  <c r="G41"/>
  <c r="G40"/>
  <c r="G39"/>
  <c r="G37"/>
  <c r="G36"/>
  <c r="G35"/>
  <c r="G33"/>
  <c r="G32"/>
  <c r="G31"/>
  <c r="G29"/>
  <c r="G28"/>
  <c r="G27"/>
  <c r="G25"/>
  <c r="G24"/>
  <c r="G23"/>
  <c r="G66"/>
  <c r="I66" s="1"/>
  <c r="G65"/>
  <c r="I65" s="1"/>
  <c r="G64"/>
  <c r="I64" s="1"/>
  <c r="H67" l="1"/>
  <c r="G18"/>
  <c r="I18" s="1"/>
  <c r="G19" l="1"/>
  <c r="G15"/>
  <c r="G14"/>
  <c r="I68" l="1"/>
  <c r="G78"/>
  <c r="G79"/>
  <c r="I71"/>
  <c r="I70"/>
  <c r="G67" l="1"/>
  <c r="I69"/>
  <c r="G12" l="1"/>
  <c r="I12" s="1"/>
  <c r="G13"/>
  <c r="I13" s="1"/>
  <c r="I67" l="1"/>
  <c r="F77" l="1"/>
  <c r="G61"/>
  <c r="I55"/>
  <c r="I54"/>
  <c r="I50"/>
  <c r="I49"/>
  <c r="I47"/>
  <c r="I46"/>
  <c r="I42"/>
  <c r="I41"/>
  <c r="I39"/>
  <c r="I38"/>
  <c r="I36"/>
  <c r="I34"/>
  <c r="I33"/>
  <c r="I29"/>
  <c r="G11"/>
  <c r="H77"/>
  <c r="D77"/>
  <c r="C77"/>
  <c r="I25"/>
  <c r="G21"/>
  <c r="G20" s="1"/>
  <c r="G62"/>
  <c r="I62" s="1"/>
  <c r="I79"/>
  <c r="I35"/>
  <c r="I24"/>
  <c r="I19"/>
  <c r="I32"/>
  <c r="I22"/>
  <c r="I23"/>
  <c r="I26"/>
  <c r="I27"/>
  <c r="I28"/>
  <c r="I30"/>
  <c r="I31"/>
  <c r="I37"/>
  <c r="I40"/>
  <c r="I43"/>
  <c r="I44"/>
  <c r="I45"/>
  <c r="I48"/>
  <c r="I51"/>
  <c r="I52"/>
  <c r="I53"/>
  <c r="G63"/>
  <c r="I63" s="1"/>
  <c r="I15"/>
  <c r="G17"/>
  <c r="I17" s="1"/>
  <c r="I11" l="1"/>
  <c r="G59"/>
  <c r="I59" s="1"/>
  <c r="I20"/>
  <c r="I21"/>
  <c r="G77"/>
  <c r="I77" s="1"/>
  <c r="I14"/>
  <c r="I78"/>
  <c r="I61"/>
  <c r="G16"/>
  <c r="G8" s="1"/>
  <c r="I8" l="1"/>
  <c r="I16"/>
</calcChain>
</file>

<file path=xl/sharedStrings.xml><?xml version="1.0" encoding="utf-8"?>
<sst xmlns="http://schemas.openxmlformats.org/spreadsheetml/2006/main" count="85" uniqueCount="85">
  <si>
    <t>2112674: PUESTA EN VALOR DEL COMPLEJO ARQUEOLOGICO EL PARAISO - DISTRITO SAN MARTIN DE PORRES - LIMA</t>
  </si>
  <si>
    <t>2063078: RESTAURACION Y PUESTA EN VALOR DEL CAMINO PREHISPANICO MOLLEPATA - ABRA SALKANTAY - SANTA TERESA</t>
  </si>
  <si>
    <t>2064021: REMODELACION Y MODERNIZACION DEL MUSEO DE SITIO DE CHINCHERO</t>
  </si>
  <si>
    <t>2078656: RESTAURACION Y PUESTA EN VALOR DEL MONUMENTO HISTORICO ARTISTICO IGLESIA MATRIZ DE SICUANI</t>
  </si>
  <si>
    <t>2078657: RESTAURACION Y PUESTA EN VALOR DEL MONUMENTO HISTORICO ARTISTICO TEMPLO SAN JERONIMO DE COLQUEPATA</t>
  </si>
  <si>
    <t>2094062: RESTAURACION Y PUESTA EN VALOR DEL CAMINO PREHISPANICO EN EL SECTOR DEL ARCO DE TIKA TIKA</t>
  </si>
  <si>
    <t>2094950: RECUPERACION Y PUESTA EN VALOR DEL CAMINO TRONCAL DEL CHINCHAYSUYU, TRAMO HAWKAYPATA - IZCUCHACA</t>
  </si>
  <si>
    <t>2095000: RESTAURACION Y PUESTA EN VALOR DE LA ZONA ARQUEOLOGICA DE KANAMARKA, SECTORES KUTA QASA, IROKANCHA E INKA PIRWA</t>
  </si>
  <si>
    <t>2095001: RESTAURACION Y PUESTA EN VALOR DEL PARQUE ARQUEOLOGICO DE PISAQ, SECTOR ANDENES DE KALLAQASA</t>
  </si>
  <si>
    <t>2109833: RESTAURACION Y PUESTA EN VALOR CAMINO PREHISPANICO TRAMO MOSOCLLACTA SECTOR LLAMACHAQUI - COMBAPATA</t>
  </si>
  <si>
    <t>2133730: RESTAURACION Y PUESTA EN VALOR DEL SECTOR PAQCHAYOQ SUB SECTOR SUR OESTE (A, B, C Y D) DEL PARQUE ARQUEOLOGICO DE CHOQUEQUIRAO</t>
  </si>
  <si>
    <t>2133731: RESTAURACION Y PUESTA EN VALOR DEL MONUMENTO PRE HISPANICO DEL PARQUE ARQUEOLOGICO DE OLLANTAYTAMBO, ZONA ARQUEOLOGICA DE PEROLNIYOC, SECTOR II-RAQAYPATA</t>
  </si>
  <si>
    <t>2133732: RESTAURACION Y PU ESTA EN VALOR DEL MONUMENTO PRE HISPANICO ZONA ARQUEOLOGICA DE PLAZA KANCHA-SECTORES 1, 2 Y 3 - TOQRA COLQUEPATA</t>
  </si>
  <si>
    <t>2133733: RESTAURACION Y PUESTA EN VALOR DEL MONUMENTO PREHISPANICO ZONA ARQUEOLOGICA DE QOTAKALLI</t>
  </si>
  <si>
    <t>2133734: RESTAURACION Y PUESTA EN VALOR DEL MONUMENTO PRE HISPANICO PARQUE ARQUEOLOGICO DE TIPON, SECTOR PUKARA ALTO</t>
  </si>
  <si>
    <t>2133735: RECUPERACION Y PUESTA EN VALOR DEL CAMINO RITUAL INKA TRAMO: QORIKANCHA - WANAKAURI</t>
  </si>
  <si>
    <t>2144055: RESTAURACION Y PUESTA EN VALOR DEL MONUMENTO HISTORICO ARTISTICO TEMPLO SAN JUAN BAUTISTA DE QUIÑOTA</t>
  </si>
  <si>
    <t>2144064: PUESTA EN VALOR DEL MONUMENTO PRE HISPANICO PARQUE ARQUEOLOGICO DE SAQSAYWAMAN SECTOR INKILLTAMBO (INKA CARCEL) - SUB SECTOR A, PROVINCIA Y DEPARTAMENTO DEL CUSCO</t>
  </si>
  <si>
    <t>2144067: PUESTA EN VALOR DEL MONUMENTO COLONIAL RELIGIOSO, IGLESIA DE TINTA, PROVINCIA DE CANCHIS, DEPARTAMENTO DE CUSCO</t>
  </si>
  <si>
    <t>2145428: PUESTA EN VALOR DEL MONUMENTO COLONIAL RELIGIOSO, TEMPLO SAN COSME Y SAN DAMIAN DE LARES, PROVINCIA DE CALCA Y DEPARTAMENTO DEL CUSCO</t>
  </si>
  <si>
    <t>2152556: RECUPERACION DEL MONUMENTO VIRREINAL CONJUNTO RELIGIOSO SAN JUAN BAUTISTA DE HUAYLLABAMBA, PROVINCIA DE URUBAMBA, DEPARTAMENTO DE CUSCO</t>
  </si>
  <si>
    <t>2152557: RECUPERACION DEL MONUMENTO VIRREINAL RELIGIOSO TEMPLO SANTIAGO APOSTOL DE CCORCCA, PROVINCIA Y DEPARTAMENTO DE CUSCO</t>
  </si>
  <si>
    <t>2158467: RECUPERACION DEL ENCAUZAMIENTO PRE HISPANICO PUQRO TRAMO PUENTE MOLLOQOCHA - SAPANTIANA, EN EL PARQUE ARQUEOLOGICO DE SAQSAYWAMAN EN LA PROVINCIA Y DEPARTAMENTO DEL CUSCO</t>
  </si>
  <si>
    <t>2158468: RECUPERACION DEL MONUMENTO PRE HISPANICO DEL PARQUE ARQUEOLOGICO DE TETEQAQA PROVINCIA DE CUSCO REGION CUSCO</t>
  </si>
  <si>
    <t>2158469: RECUPERACION DEL MONUMENTO VIRREYNAL RELIGIOSO IGLESIA DE BELEN DE ACOMAYO - PROVINCIA DE ACOMAYO - REGION CUSCO</t>
  </si>
  <si>
    <t>2158470: RECUPERACION DEL MONUMENTO VIRREINAL RELIGIOSO, TEMPLO MAYOR SAN FRANCISCO DE ASIS DE MARAS - PROVINCIA DE URUBAMBA- DEPARTAMENTO DEL CUSCO</t>
  </si>
  <si>
    <t>2158471: RECUPERACION DEL MONUMENTO ARQUEOLOGICO PRE HISPANICO MARIA FORTALEZA T -AQRACHULLO - ESPINAR - CUSCO</t>
  </si>
  <si>
    <t>2158472: RECUPERACION DEL MONUMENTO PREHISPANICO DEL SECTOR Q´ENTEPATA DEL PARQUE ARQUEOLOGICO DE CHINCHERO - URUBAMBA - CUSCO</t>
  </si>
  <si>
    <t>2158473: PUESTA EN VALOR DEL MONUMENTO COLONIAL RELIGIOSO: TEMPLO INMACULADA CONCEPCION DE SAYHUA, DISTRITO DE POMACANCHI, PROVINCIA DE ACOMAYO - CUSCO</t>
  </si>
  <si>
    <t>UNIDAD EJECUTORA 002 - MC CUSCO</t>
  </si>
  <si>
    <t>UNIDAD EJECUTORA 001-MC/ ADMINISTRACIÓN GENERAL</t>
  </si>
  <si>
    <t>UNIDAD EJECUTORA 005-MC NAYLAMP</t>
  </si>
  <si>
    <t>2051487: FORTALECIMIENTO CONSERVACION Y PUESTA EN VALOR DEL COMPLEJO ARQUEOLOGICO HUACA BANDERA - PACORA, PROVINCIA DE LAMBAYEQUE - LAMBAYEQUE</t>
  </si>
  <si>
    <t>2066847: PUESTA EN VALOR E INVESTIGACION ARQUEOLOGICA DE LA HUACA LAS VENTANAS BOSQUE DE POMAC, DISTRITO DE PITIPO - FERREÑAFE - LAMBAYEQUE</t>
  </si>
  <si>
    <t>2113040: ACONDICIONAMIENTO Y PUESTA EN VALOR DEL MONUMENTO ARQUEOLOGICO CERRO PATAPO - DISTRITO DE PATAPO - PROVINCIA DE CHICLAYO.</t>
  </si>
  <si>
    <t>PLIEGO 113 BIBLIOTECA NACIONAL DEL PERU</t>
  </si>
  <si>
    <t>2046046: INFRAESTRUCTURA Y EQUIPAMIENTO DE LA NUEVA SEDE INSTITUCIONAL DE LA BIBLIOTECA NACIONAL DEL PERU</t>
  </si>
  <si>
    <t>2172969: RECUPERACION DEL MONUMENTO VIRREINAL RELIGIOSO, TEMPLO PATRON SALVADOR DEL MUNDO, SAN SALVADOR - PROVINCIA CALCA - CUSCO</t>
  </si>
  <si>
    <t>2106015: RESTAURACION Y PUESTA EN VALOR MONUMENTO HISTORICO PRE HISPANICO HUCHUY QOSQO SECTOR Q'AQYA QHAWANA SUB SECTOR A</t>
  </si>
  <si>
    <t>2172950: RECUPERACION DEL MONUMENTO PRE HISPANICO SECTORES A Y B DEL SITIO ARQUEOLOGICO DE RAQAYRAQAYNIYUQ DISTRITO DE SAN JERONIMO PROVINCIA CUSCO REGION</t>
  </si>
  <si>
    <t>2172967: RECUPERACION DEL MONUMENTO PRE HISPANICO SECTORES II, III Y IV DE LA ZONA ARQUELOGICA DE URQO - DISTRITO DE CALCA PROVINCIA CALCA REGION DE CUSCO</t>
  </si>
  <si>
    <t>2172968: RECUPERACION DEL MONUMENTO PRE HISPANICO ZONA ARQUEOLOGICA DE WAMANMARKA SECTOR URBANO (USNU) DEL PARQUE ARQUEOLOGICO DE VILCABAMBA PROVINCIA LA CONVENCION REGION CUSCO</t>
  </si>
  <si>
    <t>2112874: PUESTA EN VALOR DE LOS CONJUNTOS ARQUITECTONICOS 1 Y 3 DEL SECTOR I Y LA AMPLIACION Y MEJORAMIENTO DEL CERCO PERIMETRICO DE LA ZONA ARQUEOLOGICA MONUMENTAL HUAYCAN DE PARIACHI</t>
  </si>
  <si>
    <t>2144025: PUESTA EN VALOR DEL SECTOR II - KALLANKAS, INCAHUASI Y PORTADAS DEL COMPLEJO ARQUEOLOGICO DE HUANUCO PAMPA.</t>
  </si>
  <si>
    <t>2158465: PUESTA EN VALOR DEL CONJUNTO H-LAS HORNACINAS DEL SECTOR II DEL SITIO ARQUEOLOGICO DE HUAYCAN DE CIENEGUILLA EN EL DISTRITO DE CIENEGUILLA - LIMA</t>
  </si>
  <si>
    <t>2057812: RECUPERACION DE LA GRAN BIBLIOTECA PUBLICA DE LIMA -SEDE AV. ABANCAY</t>
  </si>
  <si>
    <t>2029124: RESTAURACION Y PUESTA EN VALOR MONUMENTO HISTORICO ARTISTICO TEMPLO SAN JUAN BAUTISTA DE COPORAQUE</t>
  </si>
  <si>
    <t>2165947: MEJORAMIENTO DE LOS SERVICIOS CULTURALES DEL MUSEO PACHACAMAC EN EL DISTRITO DE LURIN, PROVINCIA DE LIMA- DEPARTAMENTO DE LIMA</t>
  </si>
  <si>
    <t>2190223: RECUPERACION Y CONCLUSION DEL MONUMENTO VIRREYNAL RELIGIOSO TEMPLO SAN PEDRO APOSTOL DISTRITO DE QUIQUIJANA, PROVINCIA QUISPICANCHI, DEPARTAMENTO CUSCO</t>
  </si>
  <si>
    <t>UNIDAD EJECUTORA 006-MC COMPLEJO ARQUEOLÓGICO DE CHAN CHAN</t>
  </si>
  <si>
    <t>2110493: RESTAURACION DE LOS MUROS PERIMETRALES DEL CONJUNTO AMURALLADO FECH ECH - AN, EX PALACIO LABERINTO - COMPLEJO ARQUEOLOGICO CHAN CHAN</t>
  </si>
  <si>
    <t>2112277: INVESTIGACION, CONSERVACION Y PUESTA EN VALOR DEL AREA DE DEPOSITOS CENTRAL DEL CONJUNTO AMURALLADO ÑAIN-AN EX PALACIO BANDELIER DEL COMPLEJO ARQUEOLOGICO DE CHAN CHAN</t>
  </si>
  <si>
    <t>2135273: RESTAURACION DE MUROS PERIMETRALES, DEL SECTOR OESTE DEL CONJUNTO AMURALLADO XLLANGCHIC -AN DEL COMPLEJO ARQUEOLOGICO DE CHAN CHAN</t>
  </si>
  <si>
    <t>2172422: MEJORAMIENTO DEL SERVICIO DE EXHIBICION EN LA QUINTA DEL VIRREY PEZUELA EN EL MUSEO NACIONAL DE ARQUEOLOGIA, ANTROPOLOGIA E HISTORIA DEL PERU, DPTO. DE LIMA, PROV. DE LIMA, DIST. DE PUEBLO LIBRE</t>
  </si>
  <si>
    <t>PIM - 2015</t>
  </si>
  <si>
    <t>DENOMINACIÓN</t>
  </si>
  <si>
    <t>MONTO TOTAL DEL PROYECTO</t>
  </si>
  <si>
    <t>EJECUCIÓN AL AÑO 2014*</t>
  </si>
  <si>
    <t>AVANCE DEL PROYECTO (%)</t>
  </si>
  <si>
    <t>2112804: PUESTA EN VALOR DE LA ZONA ARQUEOLOGICA MONUMENTAL HUACA SAN MARCOS</t>
  </si>
  <si>
    <t>2172957: RECUPERACION DE LA ZONA ARQUEOLOGICA MONUMENTAL DE KOTOSH SECTOR VI, DISTRITO DE HUANUCO, PROVINCIA DE HUANUCO, DEPARTAMENTO DE HUANUCO</t>
  </si>
  <si>
    <t>2189426: RECUPERACION DE LA ZONA ARQUEOLOGICA BELLAVISTA, DISTRITO DE SANTA ANITA, PROVINCIA DE LIMA, DEPARTAMENTO DE LIMA</t>
  </si>
  <si>
    <t>2202725: RECUPERACION DEL MONUMENTO VIRREINAL RELIGIOSO TEMPLO SAN JUAN BAUTISTA DE COLTA, DISTRITO DE COLTA, PROVINCIA PAUCAR DEL SARA SARA, DEPARTAMENTO AYACUCHO</t>
  </si>
  <si>
    <t>2144065: RESTAURACION Y PUESTA EN VALOR DEL MONUMENTO ARQUEOLOGICO DE MORRO DE ETEN</t>
  </si>
  <si>
    <t>2144074: AMPLIACION Y MEJORAMIENTO DEL MUSEO NACIONAL DE SICAN - DISTRITO DE FERREÑAFE - PROVINCIA DE FERREÑAFE - LAMBAYEQUE</t>
  </si>
  <si>
    <t>2158491: RESTAURACION DE LOS SECTORES SUR Y NORTE CON PUESTA EN VALOR DEL COMPLEJO ARQUEOLOGICO VENTARRON</t>
  </si>
  <si>
    <t>2090491: RESTAURACION DE LOS MUROS DEL CUADRANGULO DEL CONJUNTO MARTINEZ DE COMPAÑON DEL COMPLEJO ARQUEOLOGICO DE CHAN CHAN</t>
  </si>
  <si>
    <t>2158448: RESTAURACION DE LOS MUROS PERIMETRALES DEL CONJUNTO AMURALLADO UTZH - AN, EX PALACIO GRAN CHIMU - COMPLEJO ARQUEOLOGICO CHAN CHAN</t>
  </si>
  <si>
    <t>2172959: RECUPERACION DE LOS MUROS PERIMETRALES DE LAS PAMPAS DE SANTA MARIA COMPLEJO ARQUEOLOGICO DE CHAN CHAN</t>
  </si>
  <si>
    <r>
      <t>EJECUCIÓN ACUMULADA</t>
    </r>
    <r>
      <rPr>
        <b/>
        <sz val="9"/>
        <color indexed="9"/>
        <rFont val="Calibri"/>
        <family val="2"/>
        <scheme val="minor"/>
      </rPr>
      <t>**</t>
    </r>
  </si>
  <si>
    <t>2234955: RECUPERACIÓN DEL MONUMENTO PRE HISPÁNICO SECTOR VIII ISLA CHICO DEL SITIO ARQUEOLÓGICO DE SALAPUNKU DEL PARQUE ARQUEOLÓGICO DE MACHUPICCHU, DISTRITO DE MACHUPICCHU, PROVINCIA DE URUBAMBA, DEPARTAMENTO DEL CUSCO.</t>
  </si>
  <si>
    <t>EJECUCIÓN ACUMULADA DEL AÑO 2015 (31.03.2015)</t>
  </si>
  <si>
    <t>EJECUCIÓN DEL MES DE MARZO 2015 (31.03.2015)</t>
  </si>
  <si>
    <t>CÓDIGO SNIP</t>
  </si>
  <si>
    <t>Proyectos de Inversión Pública - Marzo 2015</t>
  </si>
  <si>
    <t>2031715: MUSEO NACIONAL CHAVIN</t>
  </si>
  <si>
    <t>2094208: IMPLEMENTACION DE LA VISITA TURISTICA NOCTURNA A LOS PRINCIPALES MONUMENTOS DEL COMPLEJO ARQUEOLOGICO DE PACHACAMAC</t>
  </si>
  <si>
    <t>2234954: RECUPERACION DEL CAMINO PREHISPANICO TRAMO PITUPUQYU - CRUZMOQO DISTRITO DE OROPESA, PROVINCIA DE QUISPICANCHI, DEPARTAMENTO DE CUSCO</t>
  </si>
  <si>
    <t>2251549: MEJORAMIENTO INTEGRAL DEL SERVICIO DE INTERPRETACION DEL PATRIMONIO CULTURAL MEDIANTE LA CREACION DEL MUSEO NACIONAL DEL PERU EN EL DISTRITO DE LURIN, PROVINCIA DE LIMA, DEPARTAMENTO DE LIMA</t>
  </si>
  <si>
    <t>2046823: ACONDICIONAMIENTO CONSERVACION Y PROTECCION DEL COMPLEJO ARQUEOLOGICO HUACA LA PAVA 1 Y 2 - MOCHUMI, PROVINCIA DE LAMBAYEQUE - LAMBAYEQUE</t>
  </si>
  <si>
    <t>2251925: RECUPERACION DE LA HUACA TOLEDO DEL COMPLEJO ARQUEOLGICO CHAN CHAN DISTRITO DE HUANCHACO, PROVINCIA DE TRUJILLO - LA LIBERTAD</t>
  </si>
  <si>
    <t>UNIDAD EJECUTORA 008-MC PROYECTOS ESPECIALES</t>
  </si>
  <si>
    <r>
      <rPr>
        <b/>
        <sz val="9"/>
        <color indexed="8"/>
        <rFont val="Calibri"/>
        <family val="2"/>
        <scheme val="minor"/>
      </rPr>
      <t>**</t>
    </r>
    <r>
      <rPr>
        <sz val="9"/>
        <color theme="1"/>
        <rFont val="Calibri"/>
        <family val="2"/>
        <scheme val="minor"/>
      </rPr>
      <t xml:space="preserve"> Lo que se viene ejecutando desde el inicio del Proyecto a la fecha actual.</t>
    </r>
  </si>
  <si>
    <r>
      <rPr>
        <b/>
        <sz val="9"/>
        <color indexed="8"/>
        <rFont val="Calibri"/>
        <family val="2"/>
        <scheme val="minor"/>
      </rPr>
      <t xml:space="preserve">* </t>
    </r>
    <r>
      <rPr>
        <sz val="9"/>
        <color theme="1"/>
        <rFont val="Calibri"/>
        <family val="2"/>
        <scheme val="minor"/>
      </rPr>
      <t>Ejecución acumulada hasta el año 2014.</t>
    </r>
  </si>
  <si>
    <t>Fuente: Consulta Amigable MEF (Portal de Transparencia), SOSEM y Banco de Proyectos SNIP- MEF (Información al 31.03.2015).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</si>
</sst>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2" fillId="5" borderId="1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4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 wrapText="1"/>
    </xf>
    <xf numFmtId="4" fontId="6" fillId="5" borderId="11" xfId="0" applyNumberFormat="1" applyFont="1" applyFill="1" applyBorder="1" applyAlignment="1">
      <alignment horizontal="center" vertical="center" wrapText="1"/>
    </xf>
    <xf numFmtId="4" fontId="2" fillId="5" borderId="1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6" fillId="5" borderId="13" xfId="0" applyNumberFormat="1" applyFont="1" applyFill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4" borderId="17" xfId="0" applyFont="1" applyFill="1" applyBorder="1" applyAlignment="1">
      <alignment horizontal="center" vertical="center" wrapText="1"/>
    </xf>
    <xf numFmtId="4" fontId="2" fillId="5" borderId="17" xfId="0" applyNumberFormat="1" applyFont="1" applyFill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/>
    </xf>
    <xf numFmtId="4" fontId="1" fillId="0" borderId="2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28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3811</xdr:colOff>
      <xdr:row>0</xdr:row>
      <xdr:rowOff>31846</xdr:rowOff>
    </xdr:from>
    <xdr:to>
      <xdr:col>2</xdr:col>
      <xdr:colOff>106681</xdr:colOff>
      <xdr:row>2</xdr:row>
      <xdr:rowOff>129540</xdr:rowOff>
    </xdr:to>
    <xdr:pic>
      <xdr:nvPicPr>
        <xdr:cNvPr id="1775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1" y="31846"/>
          <a:ext cx="3310890" cy="40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9"/>
  <sheetViews>
    <sheetView tabSelected="1" view="pageBreakPreview" zoomScaleNormal="80" zoomScaleSheetLayoutView="100" workbookViewId="0">
      <pane xSplit="4" ySplit="7" topLeftCell="E8" activePane="bottomRight" state="frozen"/>
      <selection pane="topRight" activeCell="F1" sqref="F1"/>
      <selection pane="bottomLeft" activeCell="A12" sqref="A12"/>
      <selection pane="bottomRight" activeCell="A18" sqref="A18"/>
    </sheetView>
  </sheetViews>
  <sheetFormatPr baseColWidth="10" defaultColWidth="11.44140625" defaultRowHeight="12"/>
  <cols>
    <col min="1" max="1" width="38.77734375" style="2" customWidth="1"/>
    <col min="2" max="2" width="8" style="2" customWidth="1"/>
    <col min="3" max="3" width="13.109375" style="3" customWidth="1"/>
    <col min="4" max="4" width="13" style="3" customWidth="1"/>
    <col min="5" max="5" width="12" style="7" customWidth="1"/>
    <col min="6" max="6" width="12.109375" style="53" customWidth="1"/>
    <col min="7" max="7" width="10.21875" style="54" customWidth="1"/>
    <col min="8" max="8" width="11" style="55" customWidth="1"/>
    <col min="9" max="9" width="8.5546875" style="39" customWidth="1"/>
    <col min="10" max="10" width="11.44140625" style="6"/>
    <col min="11" max="11" width="13.5546875" style="6" bestFit="1" customWidth="1"/>
    <col min="12" max="16384" width="11.44140625" style="6"/>
  </cols>
  <sheetData>
    <row r="1" spans="1:11">
      <c r="E1" s="4"/>
      <c r="F1" s="3"/>
      <c r="G1" s="3"/>
      <c r="H1" s="5"/>
      <c r="I1" s="3"/>
    </row>
    <row r="2" spans="1:11">
      <c r="E2" s="4"/>
      <c r="F2" s="3"/>
      <c r="G2" s="3"/>
      <c r="H2" s="5"/>
      <c r="I2" s="3"/>
    </row>
    <row r="3" spans="1:11">
      <c r="E3" s="4"/>
      <c r="F3" s="3"/>
      <c r="G3" s="3"/>
      <c r="H3" s="5"/>
      <c r="I3" s="3"/>
    </row>
    <row r="4" spans="1:11" ht="10.5" customHeight="1">
      <c r="E4" s="4"/>
      <c r="F4" s="3"/>
      <c r="G4" s="3"/>
      <c r="H4" s="5"/>
      <c r="I4" s="3"/>
    </row>
    <row r="5" spans="1:11" ht="18">
      <c r="A5" s="58" t="s">
        <v>74</v>
      </c>
      <c r="B5" s="58"/>
      <c r="E5" s="4"/>
      <c r="F5" s="3"/>
      <c r="G5" s="3"/>
      <c r="H5" s="5"/>
      <c r="I5" s="3"/>
    </row>
    <row r="6" spans="1:11" ht="12.6" thickBot="1">
      <c r="F6" s="1"/>
      <c r="G6" s="1"/>
      <c r="H6" s="8"/>
      <c r="I6" s="1"/>
    </row>
    <row r="7" spans="1:11" s="13" customFormat="1" ht="49.8" customHeight="1" thickBot="1">
      <c r="A7" s="10" t="s">
        <v>55</v>
      </c>
      <c r="B7" s="59" t="s">
        <v>73</v>
      </c>
      <c r="C7" s="11" t="s">
        <v>56</v>
      </c>
      <c r="D7" s="11" t="s">
        <v>57</v>
      </c>
      <c r="E7" s="11" t="s">
        <v>72</v>
      </c>
      <c r="F7" s="11" t="s">
        <v>71</v>
      </c>
      <c r="G7" s="11" t="s">
        <v>69</v>
      </c>
      <c r="H7" s="11" t="s">
        <v>54</v>
      </c>
      <c r="I7" s="12" t="s">
        <v>58</v>
      </c>
    </row>
    <row r="8" spans="1:11" s="9" customFormat="1" ht="12.6" thickBot="1">
      <c r="A8" s="84" t="s">
        <v>30</v>
      </c>
      <c r="B8" s="89"/>
      <c r="C8" s="14">
        <f>SUM(C9:C19)</f>
        <v>66926861.869999997</v>
      </c>
      <c r="D8" s="60">
        <f t="shared" ref="D8:H8" si="0">SUM(D9:D19)</f>
        <v>22834137.580000002</v>
      </c>
      <c r="E8" s="60">
        <f t="shared" si="0"/>
        <v>52901.77</v>
      </c>
      <c r="F8" s="60">
        <f t="shared" si="0"/>
        <v>716587.42</v>
      </c>
      <c r="G8" s="60">
        <f t="shared" si="0"/>
        <v>23550725</v>
      </c>
      <c r="H8" s="60">
        <f t="shared" si="0"/>
        <v>12603003</v>
      </c>
      <c r="I8" s="26">
        <f>+(G8/C8)*100</f>
        <v>35.188748347031975</v>
      </c>
      <c r="K8" s="15"/>
    </row>
    <row r="9" spans="1:11" s="64" customFormat="1">
      <c r="A9" s="73" t="s">
        <v>75</v>
      </c>
      <c r="B9" s="74">
        <v>15792</v>
      </c>
      <c r="C9" s="75">
        <v>21014662</v>
      </c>
      <c r="D9" s="75">
        <v>13076929.02</v>
      </c>
      <c r="E9" s="20">
        <v>0</v>
      </c>
      <c r="F9" s="75">
        <v>0</v>
      </c>
      <c r="G9" s="69">
        <f t="shared" ref="G9:G10" si="1">+D9+F9</f>
        <v>13076929.02</v>
      </c>
      <c r="H9" s="75">
        <v>233159</v>
      </c>
      <c r="I9" s="70">
        <f t="shared" ref="I9:I32" si="2">+(G9/C9)*100</f>
        <v>62.227643823155468</v>
      </c>
      <c r="K9" s="65"/>
    </row>
    <row r="10" spans="1:11" s="64" customFormat="1" ht="36">
      <c r="A10" s="76" t="s">
        <v>76</v>
      </c>
      <c r="B10" s="71">
        <v>105286</v>
      </c>
      <c r="C10" s="72">
        <v>3903026</v>
      </c>
      <c r="D10" s="72">
        <v>3543213.4</v>
      </c>
      <c r="E10" s="20">
        <v>0</v>
      </c>
      <c r="F10" s="72">
        <v>0</v>
      </c>
      <c r="G10" s="69">
        <f t="shared" si="1"/>
        <v>3543213.4</v>
      </c>
      <c r="H10" s="72">
        <v>552827</v>
      </c>
      <c r="I10" s="70">
        <f t="shared" si="2"/>
        <v>90.78118874944721</v>
      </c>
      <c r="K10" s="65"/>
    </row>
    <row r="11" spans="1:11" s="18" customFormat="1" ht="36">
      <c r="A11" s="67" t="s">
        <v>0</v>
      </c>
      <c r="B11" s="66">
        <v>84002</v>
      </c>
      <c r="C11" s="68">
        <v>4418131</v>
      </c>
      <c r="D11" s="68">
        <v>594008.54</v>
      </c>
      <c r="E11" s="20">
        <v>0</v>
      </c>
      <c r="F11" s="68">
        <v>0</v>
      </c>
      <c r="G11" s="69">
        <f>+D11+F11</f>
        <v>594008.54</v>
      </c>
      <c r="H11" s="69">
        <v>714593</v>
      </c>
      <c r="I11" s="70">
        <f t="shared" si="2"/>
        <v>13.44479237940206</v>
      </c>
    </row>
    <row r="12" spans="1:11" s="18" customFormat="1" ht="24">
      <c r="A12" s="19" t="s">
        <v>59</v>
      </c>
      <c r="B12" s="63">
        <v>110301</v>
      </c>
      <c r="C12" s="16">
        <v>5994060.1699999999</v>
      </c>
      <c r="D12" s="16">
        <v>23100</v>
      </c>
      <c r="E12" s="20">
        <v>0</v>
      </c>
      <c r="F12" s="16">
        <v>0</v>
      </c>
      <c r="G12" s="20">
        <f t="shared" ref="G12:G13" si="3">+D12+F12</f>
        <v>23100</v>
      </c>
      <c r="H12" s="20">
        <v>94824</v>
      </c>
      <c r="I12" s="21">
        <f t="shared" si="2"/>
        <v>0.38538151678247168</v>
      </c>
    </row>
    <row r="13" spans="1:11" s="18" customFormat="1" ht="60">
      <c r="A13" s="19" t="s">
        <v>42</v>
      </c>
      <c r="B13" s="63">
        <v>121090</v>
      </c>
      <c r="C13" s="16">
        <v>3577226.16</v>
      </c>
      <c r="D13" s="16">
        <v>1224461.47</v>
      </c>
      <c r="E13" s="20">
        <v>0</v>
      </c>
      <c r="F13" s="16">
        <v>0</v>
      </c>
      <c r="G13" s="20">
        <f t="shared" si="3"/>
        <v>1224461.47</v>
      </c>
      <c r="H13" s="20">
        <v>376736</v>
      </c>
      <c r="I13" s="21">
        <f t="shared" si="2"/>
        <v>34.229355797845336</v>
      </c>
    </row>
    <row r="14" spans="1:11" s="18" customFormat="1" ht="36">
      <c r="A14" s="22" t="s">
        <v>43</v>
      </c>
      <c r="B14" s="63">
        <v>130509</v>
      </c>
      <c r="C14" s="16">
        <v>5525479</v>
      </c>
      <c r="D14" s="16">
        <v>127554.68</v>
      </c>
      <c r="E14" s="20">
        <v>0</v>
      </c>
      <c r="F14" s="16">
        <v>0</v>
      </c>
      <c r="G14" s="20">
        <f>+D14+F14</f>
        <v>127554.68</v>
      </c>
      <c r="H14" s="20">
        <v>42067</v>
      </c>
      <c r="I14" s="21">
        <f t="shared" si="2"/>
        <v>2.3084818528855142</v>
      </c>
    </row>
    <row r="15" spans="1:11" s="18" customFormat="1" ht="48">
      <c r="A15" s="22" t="s">
        <v>44</v>
      </c>
      <c r="B15" s="63">
        <v>149487</v>
      </c>
      <c r="C15" s="16">
        <v>1621327</v>
      </c>
      <c r="D15" s="16">
        <v>52948.89</v>
      </c>
      <c r="E15" s="20">
        <v>0</v>
      </c>
      <c r="F15" s="16">
        <v>0</v>
      </c>
      <c r="G15" s="20">
        <f>+D15+F15</f>
        <v>52948.89</v>
      </c>
      <c r="H15" s="20">
        <v>22693</v>
      </c>
      <c r="I15" s="21">
        <f t="shared" si="2"/>
        <v>3.2657748868673626</v>
      </c>
    </row>
    <row r="16" spans="1:11" s="18" customFormat="1" ht="48">
      <c r="A16" s="22" t="s">
        <v>47</v>
      </c>
      <c r="B16" s="63">
        <v>144203</v>
      </c>
      <c r="C16" s="16">
        <v>9557669</v>
      </c>
      <c r="D16" s="16">
        <v>4048238.74</v>
      </c>
      <c r="E16" s="20">
        <v>47401.77</v>
      </c>
      <c r="F16" s="16">
        <v>711087.42</v>
      </c>
      <c r="G16" s="20">
        <f t="shared" ref="G16:G18" si="4">+D16+F16</f>
        <v>4759326.16</v>
      </c>
      <c r="H16" s="20">
        <v>6058056</v>
      </c>
      <c r="I16" s="21">
        <f t="shared" si="2"/>
        <v>49.79588809781967</v>
      </c>
    </row>
    <row r="17" spans="1:18" s="18" customFormat="1" ht="63" customHeight="1">
      <c r="A17" s="22" t="s">
        <v>53</v>
      </c>
      <c r="B17" s="63">
        <v>233942</v>
      </c>
      <c r="C17" s="16">
        <v>1430214.54</v>
      </c>
      <c r="D17" s="16">
        <v>0</v>
      </c>
      <c r="E17" s="20">
        <v>5500</v>
      </c>
      <c r="F17" s="16">
        <v>5500</v>
      </c>
      <c r="G17" s="20">
        <f t="shared" si="4"/>
        <v>5500</v>
      </c>
      <c r="H17" s="20">
        <v>761320</v>
      </c>
      <c r="I17" s="21">
        <f t="shared" si="2"/>
        <v>0.38455769020499536</v>
      </c>
    </row>
    <row r="18" spans="1:18" s="18" customFormat="1" ht="48">
      <c r="A18" s="22" t="s">
        <v>60</v>
      </c>
      <c r="B18" s="63">
        <v>236959</v>
      </c>
      <c r="C18" s="16">
        <v>3104616</v>
      </c>
      <c r="D18" s="16">
        <v>0</v>
      </c>
      <c r="E18" s="20">
        <v>0</v>
      </c>
      <c r="F18" s="23">
        <v>0</v>
      </c>
      <c r="G18" s="20">
        <f t="shared" si="4"/>
        <v>0</v>
      </c>
      <c r="H18" s="20">
        <v>954752</v>
      </c>
      <c r="I18" s="21">
        <f t="shared" si="2"/>
        <v>0</v>
      </c>
    </row>
    <row r="19" spans="1:18" s="18" customFormat="1" ht="36.6" thickBot="1">
      <c r="A19" s="22" t="s">
        <v>61</v>
      </c>
      <c r="B19" s="63">
        <v>253619</v>
      </c>
      <c r="C19" s="16">
        <v>6780451</v>
      </c>
      <c r="D19" s="16">
        <v>143682.84</v>
      </c>
      <c r="E19" s="20">
        <v>0</v>
      </c>
      <c r="F19" s="24">
        <v>0</v>
      </c>
      <c r="G19" s="20">
        <f>+D19+F19</f>
        <v>143682.84</v>
      </c>
      <c r="H19" s="20">
        <v>2791976</v>
      </c>
      <c r="I19" s="21">
        <f t="shared" si="2"/>
        <v>2.1190749700867979</v>
      </c>
    </row>
    <row r="20" spans="1:18" ht="12.6" thickBot="1">
      <c r="A20" s="85" t="s">
        <v>29</v>
      </c>
      <c r="B20" s="86"/>
      <c r="C20" s="25">
        <f>SUM(C21:C58)</f>
        <v>177056668.96000001</v>
      </c>
      <c r="D20" s="25">
        <f t="shared" ref="D20:H20" si="5">SUM(D21:D58)</f>
        <v>47628930.030000001</v>
      </c>
      <c r="E20" s="25">
        <f t="shared" si="5"/>
        <v>2242494.0499999998</v>
      </c>
      <c r="F20" s="25">
        <f t="shared" si="5"/>
        <v>3987220.8600000008</v>
      </c>
      <c r="G20" s="25">
        <f t="shared" si="5"/>
        <v>51616150.889999993</v>
      </c>
      <c r="H20" s="25">
        <f t="shared" si="5"/>
        <v>46796117</v>
      </c>
      <c r="I20" s="26">
        <f>+(G20/C20)*100</f>
        <v>29.152333652939628</v>
      </c>
    </row>
    <row r="21" spans="1:18" ht="36">
      <c r="A21" s="27" t="s">
        <v>46</v>
      </c>
      <c r="B21" s="77">
        <v>20233</v>
      </c>
      <c r="C21" s="28">
        <v>4640125.7300000004</v>
      </c>
      <c r="D21" s="28">
        <v>3327964.99</v>
      </c>
      <c r="E21" s="17">
        <v>0</v>
      </c>
      <c r="F21" s="17">
        <v>0</v>
      </c>
      <c r="G21" s="29">
        <f t="shared" ref="G21" si="6">+D21+F21</f>
        <v>3327964.99</v>
      </c>
      <c r="H21" s="29">
        <v>1000000</v>
      </c>
      <c r="I21" s="30">
        <f t="shared" si="2"/>
        <v>71.721439970550108</v>
      </c>
    </row>
    <row r="22" spans="1:18" s="18" customFormat="1" ht="36">
      <c r="A22" s="22" t="s">
        <v>1</v>
      </c>
      <c r="B22" s="63">
        <v>72965</v>
      </c>
      <c r="C22" s="16">
        <v>3953185</v>
      </c>
      <c r="D22" s="31">
        <v>252388.88</v>
      </c>
      <c r="E22" s="16">
        <v>0</v>
      </c>
      <c r="F22" s="16">
        <v>0</v>
      </c>
      <c r="G22" s="20">
        <f t="shared" ref="G22:G58" si="7">+D22+F22</f>
        <v>252388.88</v>
      </c>
      <c r="H22" s="20">
        <v>0</v>
      </c>
      <c r="I22" s="21">
        <f t="shared" si="2"/>
        <v>6.3844439357125973</v>
      </c>
    </row>
    <row r="23" spans="1:18" ht="24">
      <c r="A23" s="22" t="s">
        <v>2</v>
      </c>
      <c r="B23" s="63">
        <v>82277</v>
      </c>
      <c r="C23" s="16">
        <v>700493.5</v>
      </c>
      <c r="D23" s="16">
        <v>869.88</v>
      </c>
      <c r="E23" s="16">
        <v>0</v>
      </c>
      <c r="F23" s="16">
        <v>0</v>
      </c>
      <c r="G23" s="32">
        <f t="shared" si="7"/>
        <v>869.88</v>
      </c>
      <c r="H23" s="32">
        <v>288078</v>
      </c>
      <c r="I23" s="33">
        <f t="shared" si="2"/>
        <v>0.12418102380678765</v>
      </c>
    </row>
    <row r="24" spans="1:18" ht="36">
      <c r="A24" s="22" t="s">
        <v>3</v>
      </c>
      <c r="B24" s="63">
        <v>74226</v>
      </c>
      <c r="C24" s="16">
        <v>6995008</v>
      </c>
      <c r="D24" s="16">
        <v>6249044.9100000001</v>
      </c>
      <c r="E24" s="16">
        <v>162897.20000000001</v>
      </c>
      <c r="F24" s="16">
        <v>319060.79000000004</v>
      </c>
      <c r="G24" s="32">
        <f t="shared" si="7"/>
        <v>6568105.7000000002</v>
      </c>
      <c r="H24" s="32">
        <v>562837</v>
      </c>
      <c r="I24" s="33">
        <f t="shared" si="2"/>
        <v>93.8970434344035</v>
      </c>
      <c r="K24" s="18"/>
    </row>
    <row r="25" spans="1:18" ht="36">
      <c r="A25" s="22" t="s">
        <v>4</v>
      </c>
      <c r="B25" s="63">
        <v>43660</v>
      </c>
      <c r="C25" s="16">
        <v>6403271</v>
      </c>
      <c r="D25" s="16">
        <v>4219051.9099999992</v>
      </c>
      <c r="E25" s="16">
        <v>156888.57999999999</v>
      </c>
      <c r="F25" s="16">
        <v>267239.3</v>
      </c>
      <c r="G25" s="32">
        <f t="shared" si="7"/>
        <v>4486291.209999999</v>
      </c>
      <c r="H25" s="32">
        <v>1989166</v>
      </c>
      <c r="I25" s="33">
        <f t="shared" si="2"/>
        <v>70.062491654655872</v>
      </c>
      <c r="J25" s="18"/>
      <c r="L25" s="18"/>
      <c r="M25" s="18"/>
      <c r="N25" s="18"/>
      <c r="O25" s="18"/>
      <c r="P25" s="34"/>
    </row>
    <row r="26" spans="1:18" ht="36">
      <c r="A26" s="22" t="s">
        <v>5</v>
      </c>
      <c r="B26" s="63">
        <v>41026</v>
      </c>
      <c r="C26" s="16">
        <v>1813805.23</v>
      </c>
      <c r="D26" s="16">
        <v>278299.82999999996</v>
      </c>
      <c r="E26" s="35">
        <f>145314.13-106.48</f>
        <v>145207.65</v>
      </c>
      <c r="F26" s="16">
        <v>217269.89</v>
      </c>
      <c r="G26" s="32">
        <f t="shared" si="7"/>
        <v>495569.72</v>
      </c>
      <c r="H26" s="32">
        <v>944561</v>
      </c>
      <c r="I26" s="33">
        <f t="shared" si="2"/>
        <v>27.322102274454242</v>
      </c>
      <c r="J26" s="18"/>
      <c r="K26" s="18"/>
      <c r="L26" s="18"/>
      <c r="M26" s="18"/>
      <c r="N26" s="18"/>
      <c r="O26" s="18"/>
    </row>
    <row r="27" spans="1:18" ht="36">
      <c r="A27" s="22" t="s">
        <v>6</v>
      </c>
      <c r="B27" s="63">
        <v>119314</v>
      </c>
      <c r="C27" s="16">
        <v>4349859</v>
      </c>
      <c r="D27" s="16">
        <v>312503.19</v>
      </c>
      <c r="E27" s="16">
        <v>0</v>
      </c>
      <c r="F27" s="16">
        <v>0</v>
      </c>
      <c r="G27" s="32">
        <f t="shared" si="7"/>
        <v>312503.19</v>
      </c>
      <c r="H27" s="32">
        <v>1449953</v>
      </c>
      <c r="I27" s="33">
        <f t="shared" si="2"/>
        <v>7.1842142469445562</v>
      </c>
    </row>
    <row r="28" spans="1:18" ht="36">
      <c r="A28" s="22" t="s">
        <v>7</v>
      </c>
      <c r="B28" s="63">
        <v>96716</v>
      </c>
      <c r="C28" s="16">
        <v>3937842</v>
      </c>
      <c r="D28" s="16">
        <v>0</v>
      </c>
      <c r="E28" s="16">
        <v>0</v>
      </c>
      <c r="F28" s="16">
        <v>0</v>
      </c>
      <c r="G28" s="32">
        <f t="shared" si="7"/>
        <v>0</v>
      </c>
      <c r="H28" s="32">
        <v>1127371</v>
      </c>
      <c r="I28" s="33">
        <f t="shared" si="2"/>
        <v>0</v>
      </c>
      <c r="P28" s="18"/>
    </row>
    <row r="29" spans="1:18" s="18" customFormat="1" ht="36">
      <c r="A29" s="22" t="s">
        <v>8</v>
      </c>
      <c r="B29" s="63">
        <v>116859</v>
      </c>
      <c r="C29" s="16">
        <v>4040876.44</v>
      </c>
      <c r="D29" s="16">
        <v>3682501.05</v>
      </c>
      <c r="E29" s="16">
        <v>0</v>
      </c>
      <c r="F29" s="16">
        <v>0</v>
      </c>
      <c r="G29" s="32">
        <f t="shared" si="7"/>
        <v>3682501.05</v>
      </c>
      <c r="H29" s="32">
        <v>181824</v>
      </c>
      <c r="I29" s="33">
        <f t="shared" si="2"/>
        <v>91.131246022459422</v>
      </c>
      <c r="J29" s="6"/>
      <c r="K29" s="6"/>
      <c r="L29" s="6"/>
      <c r="M29" s="6"/>
      <c r="N29" s="6"/>
      <c r="O29" s="6"/>
      <c r="P29" s="6"/>
      <c r="Q29" s="6"/>
      <c r="R29" s="6"/>
    </row>
    <row r="30" spans="1:18" s="18" customFormat="1" ht="36">
      <c r="A30" s="22" t="s">
        <v>38</v>
      </c>
      <c r="B30" s="63">
        <v>108390</v>
      </c>
      <c r="C30" s="16">
        <v>3205718</v>
      </c>
      <c r="D30" s="16">
        <v>0</v>
      </c>
      <c r="E30" s="16">
        <v>0</v>
      </c>
      <c r="F30" s="16">
        <v>0</v>
      </c>
      <c r="G30" s="20">
        <f t="shared" si="7"/>
        <v>0</v>
      </c>
      <c r="H30" s="20">
        <v>659416</v>
      </c>
      <c r="I30" s="21">
        <f t="shared" si="2"/>
        <v>0</v>
      </c>
    </row>
    <row r="31" spans="1:18" ht="36">
      <c r="A31" s="22" t="s">
        <v>9</v>
      </c>
      <c r="B31" s="63">
        <v>132485</v>
      </c>
      <c r="C31" s="16">
        <v>1544794.27</v>
      </c>
      <c r="D31" s="16">
        <v>647962.16</v>
      </c>
      <c r="E31" s="16">
        <v>37066.57</v>
      </c>
      <c r="F31" s="16">
        <v>71854.13</v>
      </c>
      <c r="G31" s="32">
        <f t="shared" si="7"/>
        <v>719816.29</v>
      </c>
      <c r="H31" s="32">
        <v>712730</v>
      </c>
      <c r="I31" s="33">
        <f t="shared" si="2"/>
        <v>46.596255823760927</v>
      </c>
    </row>
    <row r="32" spans="1:18" ht="36">
      <c r="A32" s="22" t="s">
        <v>10</v>
      </c>
      <c r="B32" s="63">
        <v>141232</v>
      </c>
      <c r="C32" s="16">
        <v>5182826.68</v>
      </c>
      <c r="D32" s="16">
        <v>46286.82</v>
      </c>
      <c r="E32" s="16">
        <v>0</v>
      </c>
      <c r="F32" s="16">
        <v>0</v>
      </c>
      <c r="G32" s="32">
        <f t="shared" si="7"/>
        <v>46286.82</v>
      </c>
      <c r="H32" s="32">
        <v>1757940</v>
      </c>
      <c r="I32" s="33">
        <f t="shared" si="2"/>
        <v>0.89308060751126639</v>
      </c>
    </row>
    <row r="33" spans="1:18" ht="60">
      <c r="A33" s="22" t="s">
        <v>11</v>
      </c>
      <c r="B33" s="63">
        <v>129991</v>
      </c>
      <c r="C33" s="16">
        <v>3287523.76</v>
      </c>
      <c r="D33" s="16">
        <v>1051702.3999999999</v>
      </c>
      <c r="E33" s="16">
        <v>57886.7</v>
      </c>
      <c r="F33" s="16">
        <v>119687.94</v>
      </c>
      <c r="G33" s="32">
        <f t="shared" si="7"/>
        <v>1171390.3399999999</v>
      </c>
      <c r="H33" s="32">
        <v>1051629</v>
      </c>
      <c r="I33" s="33">
        <f t="shared" ref="I33:I61" si="8">+(G33/C33)*100</f>
        <v>35.631387801741695</v>
      </c>
    </row>
    <row r="34" spans="1:18" ht="48">
      <c r="A34" s="22" t="s">
        <v>12</v>
      </c>
      <c r="B34" s="63">
        <v>129301</v>
      </c>
      <c r="C34" s="16">
        <v>4879316.1399999997</v>
      </c>
      <c r="D34" s="16">
        <v>1205666.3600000001</v>
      </c>
      <c r="E34" s="16">
        <v>37035.08</v>
      </c>
      <c r="F34" s="16">
        <v>86909.760000000009</v>
      </c>
      <c r="G34" s="32">
        <f t="shared" si="7"/>
        <v>1292576.1200000001</v>
      </c>
      <c r="H34" s="32">
        <v>1551498</v>
      </c>
      <c r="I34" s="33">
        <f t="shared" si="8"/>
        <v>26.490927886464029</v>
      </c>
    </row>
    <row r="35" spans="1:18" ht="36">
      <c r="A35" s="22" t="s">
        <v>13</v>
      </c>
      <c r="B35" s="63">
        <v>129311</v>
      </c>
      <c r="C35" s="16">
        <v>6493407.9299999997</v>
      </c>
      <c r="D35" s="16">
        <v>2408297.15</v>
      </c>
      <c r="E35" s="16">
        <v>60084.55</v>
      </c>
      <c r="F35" s="16">
        <v>135969.96000000002</v>
      </c>
      <c r="G35" s="32">
        <f t="shared" si="7"/>
        <v>2544267.11</v>
      </c>
      <c r="H35" s="32">
        <v>2194620</v>
      </c>
      <c r="I35" s="33">
        <f t="shared" si="8"/>
        <v>39.182308233636569</v>
      </c>
      <c r="J35" s="36"/>
      <c r="K35" s="36"/>
      <c r="L35" s="36"/>
      <c r="M35" s="36"/>
      <c r="N35" s="36"/>
      <c r="O35" s="36"/>
    </row>
    <row r="36" spans="1:18" ht="36">
      <c r="A36" s="22" t="s">
        <v>14</v>
      </c>
      <c r="B36" s="63">
        <v>142228</v>
      </c>
      <c r="C36" s="16">
        <v>7758092</v>
      </c>
      <c r="D36" s="16">
        <v>2189613.7399999998</v>
      </c>
      <c r="E36" s="16">
        <v>96475.02</v>
      </c>
      <c r="F36" s="16">
        <v>175753.14</v>
      </c>
      <c r="G36" s="32">
        <f t="shared" si="7"/>
        <v>2365366.88</v>
      </c>
      <c r="H36" s="32">
        <v>1314286</v>
      </c>
      <c r="I36" s="33">
        <f t="shared" si="8"/>
        <v>30.489028487932341</v>
      </c>
      <c r="J36" s="37"/>
      <c r="K36" s="37"/>
      <c r="L36" s="37"/>
      <c r="M36" s="37"/>
      <c r="N36" s="37"/>
      <c r="O36" s="37"/>
    </row>
    <row r="37" spans="1:18" ht="36">
      <c r="A37" s="22" t="s">
        <v>15</v>
      </c>
      <c r="B37" s="63">
        <v>133479</v>
      </c>
      <c r="C37" s="16">
        <v>5296794</v>
      </c>
      <c r="D37" s="16">
        <v>288396.84000000003</v>
      </c>
      <c r="E37" s="16">
        <v>0</v>
      </c>
      <c r="F37" s="16">
        <v>0</v>
      </c>
      <c r="G37" s="32">
        <f t="shared" si="7"/>
        <v>288396.84000000003</v>
      </c>
      <c r="H37" s="32">
        <v>1765598</v>
      </c>
      <c r="I37" s="33">
        <f t="shared" si="8"/>
        <v>5.4447433674029995</v>
      </c>
    </row>
    <row r="38" spans="1:18" ht="36">
      <c r="A38" s="22" t="s">
        <v>16</v>
      </c>
      <c r="B38" s="63">
        <v>124402</v>
      </c>
      <c r="C38" s="16">
        <v>5504791</v>
      </c>
      <c r="D38" s="16">
        <v>2272691.3400000003</v>
      </c>
      <c r="E38" s="16">
        <v>70347.429999999993</v>
      </c>
      <c r="F38" s="16">
        <v>167104.84</v>
      </c>
      <c r="G38" s="32">
        <f t="shared" si="7"/>
        <v>2439796.1800000002</v>
      </c>
      <c r="H38" s="32">
        <v>1652966</v>
      </c>
      <c r="I38" s="33">
        <f t="shared" si="8"/>
        <v>44.321322644220288</v>
      </c>
    </row>
    <row r="39" spans="1:18" ht="60">
      <c r="A39" s="22" t="s">
        <v>17</v>
      </c>
      <c r="B39" s="63">
        <v>124566</v>
      </c>
      <c r="C39" s="16">
        <v>4683558</v>
      </c>
      <c r="D39" s="16">
        <v>1529785.1900000002</v>
      </c>
      <c r="E39" s="16">
        <v>84010.09</v>
      </c>
      <c r="F39" s="16">
        <v>152708.09</v>
      </c>
      <c r="G39" s="32">
        <f t="shared" si="7"/>
        <v>1682493.2800000003</v>
      </c>
      <c r="H39" s="32">
        <v>1477237</v>
      </c>
      <c r="I39" s="33">
        <f t="shared" si="8"/>
        <v>35.9234001158948</v>
      </c>
      <c r="P39" s="36"/>
    </row>
    <row r="40" spans="1:18" ht="36">
      <c r="A40" s="22" t="s">
        <v>18</v>
      </c>
      <c r="B40" s="63">
        <v>128781</v>
      </c>
      <c r="C40" s="16">
        <v>5232934</v>
      </c>
      <c r="D40" s="16">
        <v>565513.21</v>
      </c>
      <c r="E40" s="16">
        <v>178349.12</v>
      </c>
      <c r="F40" s="16">
        <v>275025.24</v>
      </c>
      <c r="G40" s="32">
        <f t="shared" si="7"/>
        <v>840538.45</v>
      </c>
      <c r="H40" s="32">
        <v>1236630</v>
      </c>
      <c r="I40" s="33">
        <f t="shared" si="8"/>
        <v>16.062469926049133</v>
      </c>
      <c r="P40" s="37"/>
      <c r="R40" s="18"/>
    </row>
    <row r="41" spans="1:18" ht="48">
      <c r="A41" s="22" t="s">
        <v>19</v>
      </c>
      <c r="B41" s="63">
        <v>139472</v>
      </c>
      <c r="C41" s="16">
        <v>3167273</v>
      </c>
      <c r="D41" s="16">
        <v>1607427.47</v>
      </c>
      <c r="E41" s="16">
        <v>54362.48</v>
      </c>
      <c r="F41" s="16">
        <v>120313.41</v>
      </c>
      <c r="G41" s="32">
        <f t="shared" si="7"/>
        <v>1727740.88</v>
      </c>
      <c r="H41" s="32">
        <v>1289953</v>
      </c>
      <c r="I41" s="33">
        <f t="shared" si="8"/>
        <v>54.54979346586164</v>
      </c>
    </row>
    <row r="42" spans="1:18" ht="48">
      <c r="A42" s="22" t="s">
        <v>20</v>
      </c>
      <c r="B42" s="63">
        <v>138404</v>
      </c>
      <c r="C42" s="16">
        <v>6360680</v>
      </c>
      <c r="D42" s="16">
        <v>1523298.29</v>
      </c>
      <c r="E42" s="16">
        <v>133205.22</v>
      </c>
      <c r="F42" s="16">
        <v>219293.19</v>
      </c>
      <c r="G42" s="32">
        <f t="shared" si="7"/>
        <v>1742591.48</v>
      </c>
      <c r="H42" s="32">
        <v>1447706</v>
      </c>
      <c r="I42" s="33">
        <f t="shared" si="8"/>
        <v>27.396307941918156</v>
      </c>
    </row>
    <row r="43" spans="1:18" ht="36">
      <c r="A43" s="22" t="s">
        <v>21</v>
      </c>
      <c r="B43" s="63">
        <v>180502</v>
      </c>
      <c r="C43" s="16">
        <v>3263214</v>
      </c>
      <c r="D43" s="16">
        <v>2121785.2400000002</v>
      </c>
      <c r="E43" s="16">
        <f>105099.76-79.86</f>
        <v>105019.9</v>
      </c>
      <c r="F43" s="16">
        <v>214747.97</v>
      </c>
      <c r="G43" s="32">
        <f t="shared" si="7"/>
        <v>2336533.2100000004</v>
      </c>
      <c r="H43" s="32">
        <v>1023091</v>
      </c>
      <c r="I43" s="33">
        <f t="shared" si="8"/>
        <v>71.60220598465196</v>
      </c>
    </row>
    <row r="44" spans="1:18" ht="60">
      <c r="A44" s="22" t="s">
        <v>22</v>
      </c>
      <c r="B44" s="63">
        <v>140192</v>
      </c>
      <c r="C44" s="16">
        <v>4093370</v>
      </c>
      <c r="D44" s="16">
        <v>144039.04999999999</v>
      </c>
      <c r="E44" s="16">
        <v>0</v>
      </c>
      <c r="F44" s="16">
        <v>0</v>
      </c>
      <c r="G44" s="32">
        <f t="shared" si="7"/>
        <v>144039.04999999999</v>
      </c>
      <c r="H44" s="32">
        <v>1596361</v>
      </c>
      <c r="I44" s="33">
        <f t="shared" si="8"/>
        <v>3.5188377791404144</v>
      </c>
    </row>
    <row r="45" spans="1:18" ht="36">
      <c r="A45" s="22" t="s">
        <v>23</v>
      </c>
      <c r="B45" s="63">
        <v>138426</v>
      </c>
      <c r="C45" s="16">
        <v>2525994</v>
      </c>
      <c r="D45" s="16">
        <v>134729.65</v>
      </c>
      <c r="E45" s="16">
        <v>0</v>
      </c>
      <c r="F45" s="16">
        <v>0</v>
      </c>
      <c r="G45" s="32">
        <f t="shared" si="7"/>
        <v>134729.65</v>
      </c>
      <c r="H45" s="32">
        <v>809450</v>
      </c>
      <c r="I45" s="33">
        <f t="shared" si="8"/>
        <v>5.3337280294410832</v>
      </c>
    </row>
    <row r="46" spans="1:18" ht="36">
      <c r="A46" s="22" t="s">
        <v>24</v>
      </c>
      <c r="B46" s="63">
        <v>158860</v>
      </c>
      <c r="C46" s="16">
        <v>2410813.9900000002</v>
      </c>
      <c r="D46" s="16">
        <v>1586929.43</v>
      </c>
      <c r="E46" s="16">
        <v>108076.86</v>
      </c>
      <c r="F46" s="16">
        <v>177185.07</v>
      </c>
      <c r="G46" s="32">
        <f t="shared" si="7"/>
        <v>1764114.5</v>
      </c>
      <c r="H46" s="32">
        <v>553765</v>
      </c>
      <c r="I46" s="33">
        <f t="shared" si="8"/>
        <v>73.175056529350897</v>
      </c>
      <c r="Q46" s="18"/>
    </row>
    <row r="47" spans="1:18" ht="48">
      <c r="A47" s="22" t="s">
        <v>25</v>
      </c>
      <c r="B47" s="63">
        <v>164068</v>
      </c>
      <c r="C47" s="16">
        <v>7312621.7400000002</v>
      </c>
      <c r="D47" s="16">
        <v>2726643.48</v>
      </c>
      <c r="E47" s="16">
        <v>142770.82</v>
      </c>
      <c r="F47" s="16">
        <v>234618.12</v>
      </c>
      <c r="G47" s="32">
        <f t="shared" si="7"/>
        <v>2961261.6</v>
      </c>
      <c r="H47" s="32">
        <v>2740826</v>
      </c>
      <c r="I47" s="33">
        <f t="shared" si="8"/>
        <v>40.495210955626433</v>
      </c>
    </row>
    <row r="48" spans="1:18" ht="36">
      <c r="A48" s="22" t="s">
        <v>26</v>
      </c>
      <c r="B48" s="63">
        <v>96580</v>
      </c>
      <c r="C48" s="16">
        <v>7089012</v>
      </c>
      <c r="D48" s="16">
        <v>0</v>
      </c>
      <c r="E48" s="16">
        <v>0</v>
      </c>
      <c r="F48" s="16">
        <v>0</v>
      </c>
      <c r="G48" s="32">
        <f t="shared" si="7"/>
        <v>0</v>
      </c>
      <c r="H48" s="32">
        <v>1756120</v>
      </c>
      <c r="I48" s="33">
        <f t="shared" si="8"/>
        <v>0</v>
      </c>
    </row>
    <row r="49" spans="1:10" ht="36">
      <c r="A49" s="22" t="s">
        <v>27</v>
      </c>
      <c r="B49" s="63">
        <v>136810</v>
      </c>
      <c r="C49" s="16">
        <v>5626257.5300000003</v>
      </c>
      <c r="D49" s="16">
        <v>1790181.06</v>
      </c>
      <c r="E49" s="16">
        <v>121234.63</v>
      </c>
      <c r="F49" s="16">
        <v>210010.64</v>
      </c>
      <c r="G49" s="32">
        <f t="shared" si="7"/>
        <v>2000191.7000000002</v>
      </c>
      <c r="H49" s="32">
        <v>1882526</v>
      </c>
      <c r="I49" s="33">
        <f t="shared" si="8"/>
        <v>35.551015738876075</v>
      </c>
    </row>
    <row r="50" spans="1:10" ht="48">
      <c r="A50" s="22" t="s">
        <v>28</v>
      </c>
      <c r="B50" s="63">
        <v>142376</v>
      </c>
      <c r="C50" s="16">
        <v>3413654.02</v>
      </c>
      <c r="D50" s="16">
        <v>2367587.52</v>
      </c>
      <c r="E50" s="16">
        <v>77365.429999999993</v>
      </c>
      <c r="F50" s="16">
        <v>77698.179999999993</v>
      </c>
      <c r="G50" s="32">
        <f t="shared" si="7"/>
        <v>2445285.7000000002</v>
      </c>
      <c r="H50" s="32">
        <v>945253</v>
      </c>
      <c r="I50" s="33">
        <f t="shared" si="8"/>
        <v>71.632499534911858</v>
      </c>
    </row>
    <row r="51" spans="1:10" ht="48">
      <c r="A51" s="22" t="s">
        <v>39</v>
      </c>
      <c r="B51" s="63">
        <v>162057</v>
      </c>
      <c r="C51" s="16">
        <v>5889454</v>
      </c>
      <c r="D51" s="16">
        <v>0</v>
      </c>
      <c r="E51" s="16">
        <v>0</v>
      </c>
      <c r="F51" s="16">
        <v>0</v>
      </c>
      <c r="G51" s="32">
        <f t="shared" si="7"/>
        <v>0</v>
      </c>
      <c r="H51" s="32">
        <v>2232796</v>
      </c>
      <c r="I51" s="33">
        <f t="shared" si="8"/>
        <v>0</v>
      </c>
    </row>
    <row r="52" spans="1:10" s="18" customFormat="1" ht="48">
      <c r="A52" s="22" t="s">
        <v>40</v>
      </c>
      <c r="B52" s="63">
        <v>178267</v>
      </c>
      <c r="C52" s="16">
        <v>4756321</v>
      </c>
      <c r="D52" s="16">
        <v>0</v>
      </c>
      <c r="E52" s="16">
        <v>0</v>
      </c>
      <c r="F52" s="16">
        <v>0</v>
      </c>
      <c r="G52" s="20">
        <f t="shared" si="7"/>
        <v>0</v>
      </c>
      <c r="H52" s="20">
        <v>1140020</v>
      </c>
      <c r="I52" s="21">
        <f t="shared" si="8"/>
        <v>0</v>
      </c>
    </row>
    <row r="53" spans="1:10" ht="60">
      <c r="A53" s="22" t="s">
        <v>41</v>
      </c>
      <c r="B53" s="63">
        <v>141699</v>
      </c>
      <c r="C53" s="16">
        <v>4016855</v>
      </c>
      <c r="D53" s="16">
        <v>0</v>
      </c>
      <c r="E53" s="16">
        <v>0</v>
      </c>
      <c r="F53" s="16">
        <v>0</v>
      </c>
      <c r="G53" s="32">
        <f t="shared" si="7"/>
        <v>0</v>
      </c>
      <c r="H53" s="32">
        <v>1134186</v>
      </c>
      <c r="I53" s="33">
        <f t="shared" si="8"/>
        <v>0</v>
      </c>
    </row>
    <row r="54" spans="1:10" ht="36">
      <c r="A54" s="22" t="s">
        <v>37</v>
      </c>
      <c r="B54" s="63">
        <v>154052</v>
      </c>
      <c r="C54" s="16">
        <v>5691405</v>
      </c>
      <c r="D54" s="16">
        <v>2482461.1100000003</v>
      </c>
      <c r="E54" s="16">
        <v>108779.18</v>
      </c>
      <c r="F54" s="16">
        <v>221779.3</v>
      </c>
      <c r="G54" s="32">
        <f t="shared" si="7"/>
        <v>2704240.41</v>
      </c>
      <c r="H54" s="32">
        <v>1581578</v>
      </c>
      <c r="I54" s="33">
        <f t="shared" si="8"/>
        <v>47.514461016216558</v>
      </c>
    </row>
    <row r="55" spans="1:10" ht="48">
      <c r="A55" s="22" t="s">
        <v>48</v>
      </c>
      <c r="B55" s="63">
        <v>258471</v>
      </c>
      <c r="C55" s="16">
        <v>3957930</v>
      </c>
      <c r="D55" s="16">
        <v>543418.63</v>
      </c>
      <c r="E55" s="16">
        <v>93063.78</v>
      </c>
      <c r="F55" s="16">
        <v>178012.91999999998</v>
      </c>
      <c r="G55" s="32">
        <f t="shared" si="7"/>
        <v>721431.55</v>
      </c>
      <c r="H55" s="32">
        <v>1000000</v>
      </c>
      <c r="I55" s="33">
        <f t="shared" si="8"/>
        <v>18.227496443848175</v>
      </c>
    </row>
    <row r="56" spans="1:10" ht="48">
      <c r="A56" s="22" t="s">
        <v>62</v>
      </c>
      <c r="B56" s="63">
        <v>306647</v>
      </c>
      <c r="C56" s="16">
        <v>7364212</v>
      </c>
      <c r="D56" s="16">
        <v>0</v>
      </c>
      <c r="E56" s="16">
        <v>157701.39000000001</v>
      </c>
      <c r="F56" s="16">
        <v>256834.26</v>
      </c>
      <c r="G56" s="32">
        <f t="shared" si="7"/>
        <v>256834.26</v>
      </c>
      <c r="H56" s="32">
        <v>2500000</v>
      </c>
      <c r="I56" s="33">
        <f t="shared" si="8"/>
        <v>3.4876000310691762</v>
      </c>
    </row>
    <row r="57" spans="1:10" ht="48">
      <c r="A57" s="22" t="s">
        <v>77</v>
      </c>
      <c r="B57" s="63">
        <v>141815</v>
      </c>
      <c r="C57" s="16">
        <v>2271502</v>
      </c>
      <c r="D57" s="16">
        <v>0</v>
      </c>
      <c r="E57" s="16">
        <v>0</v>
      </c>
      <c r="F57" s="16">
        <v>0</v>
      </c>
      <c r="G57" s="32">
        <f t="shared" si="7"/>
        <v>0</v>
      </c>
      <c r="H57" s="32">
        <v>105372</v>
      </c>
      <c r="I57" s="33">
        <f t="shared" si="8"/>
        <v>0</v>
      </c>
    </row>
    <row r="58" spans="1:10" ht="72">
      <c r="A58" s="22" t="s">
        <v>70</v>
      </c>
      <c r="B58" s="63">
        <v>229222</v>
      </c>
      <c r="C58" s="16">
        <v>7941878</v>
      </c>
      <c r="D58" s="16">
        <v>71889.25</v>
      </c>
      <c r="E58" s="16">
        <v>54666.37</v>
      </c>
      <c r="F58" s="16">
        <v>88144.72</v>
      </c>
      <c r="G58" s="32">
        <f t="shared" si="7"/>
        <v>160033.97</v>
      </c>
      <c r="H58" s="32">
        <v>138774</v>
      </c>
      <c r="I58" s="33">
        <f t="shared" si="8"/>
        <v>2.0150645728881758</v>
      </c>
      <c r="J58" s="38"/>
    </row>
    <row r="59" spans="1:10" ht="12.6" thickBot="1">
      <c r="A59" s="87" t="s">
        <v>31</v>
      </c>
      <c r="B59" s="88"/>
      <c r="C59" s="56">
        <f>SUM(C60:C66)</f>
        <v>22789783</v>
      </c>
      <c r="D59" s="56">
        <f t="shared" ref="D59:H59" si="9">SUM(D60:D66)</f>
        <v>9604392.209999999</v>
      </c>
      <c r="E59" s="56">
        <f t="shared" si="9"/>
        <v>5500</v>
      </c>
      <c r="F59" s="56">
        <f t="shared" si="9"/>
        <v>5500</v>
      </c>
      <c r="G59" s="56">
        <f t="shared" si="9"/>
        <v>9609892.209999999</v>
      </c>
      <c r="H59" s="56">
        <f t="shared" si="9"/>
        <v>5159358</v>
      </c>
      <c r="I59" s="57">
        <f t="shared" si="8"/>
        <v>42.167545913008468</v>
      </c>
      <c r="J59" s="38"/>
    </row>
    <row r="60" spans="1:10" s="18" customFormat="1" ht="48">
      <c r="A60" s="90" t="s">
        <v>79</v>
      </c>
      <c r="B60" s="62">
        <v>61027</v>
      </c>
      <c r="C60" s="16">
        <v>2126482</v>
      </c>
      <c r="D60" s="61">
        <v>1610118.69</v>
      </c>
      <c r="E60" s="61">
        <v>0</v>
      </c>
      <c r="F60" s="61">
        <v>0</v>
      </c>
      <c r="G60" s="32">
        <f t="shared" ref="G60:G66" si="10">+D60+F60</f>
        <v>1610118.69</v>
      </c>
      <c r="H60" s="61">
        <v>314551</v>
      </c>
      <c r="I60" s="40">
        <f t="shared" si="8"/>
        <v>75.717485029264296</v>
      </c>
      <c r="J60" s="52"/>
    </row>
    <row r="61" spans="1:10" ht="48">
      <c r="A61" s="91" t="s">
        <v>32</v>
      </c>
      <c r="B61" s="63">
        <v>61142</v>
      </c>
      <c r="C61" s="16">
        <v>2724620</v>
      </c>
      <c r="D61" s="16">
        <v>2525721.2799999998</v>
      </c>
      <c r="E61" s="16">
        <v>5500</v>
      </c>
      <c r="F61" s="16">
        <v>5500</v>
      </c>
      <c r="G61" s="32">
        <f t="shared" si="10"/>
        <v>2531221.2799999998</v>
      </c>
      <c r="H61" s="32">
        <v>100000</v>
      </c>
      <c r="I61" s="40">
        <f t="shared" si="8"/>
        <v>92.901809426635623</v>
      </c>
    </row>
    <row r="62" spans="1:10" ht="48">
      <c r="A62" s="91" t="s">
        <v>33</v>
      </c>
      <c r="B62" s="63">
        <v>63533</v>
      </c>
      <c r="C62" s="16">
        <v>4043049</v>
      </c>
      <c r="D62" s="16">
        <v>3912888.21</v>
      </c>
      <c r="E62" s="16">
        <v>0</v>
      </c>
      <c r="F62" s="16">
        <v>0</v>
      </c>
      <c r="G62" s="32">
        <f t="shared" si="10"/>
        <v>3912888.21</v>
      </c>
      <c r="H62" s="32">
        <v>71000</v>
      </c>
      <c r="I62" s="40">
        <f t="shared" ref="I62:I79" si="11">+(G62/C62)*100</f>
        <v>96.780627936985169</v>
      </c>
    </row>
    <row r="63" spans="1:10" ht="36">
      <c r="A63" s="91" t="s">
        <v>34</v>
      </c>
      <c r="B63" s="63">
        <v>108479</v>
      </c>
      <c r="C63" s="16">
        <v>2126276</v>
      </c>
      <c r="D63" s="16">
        <v>1555664.03</v>
      </c>
      <c r="E63" s="16">
        <v>0</v>
      </c>
      <c r="F63" s="16">
        <v>0</v>
      </c>
      <c r="G63" s="32">
        <f t="shared" si="10"/>
        <v>1555664.03</v>
      </c>
      <c r="H63" s="32">
        <v>183000</v>
      </c>
      <c r="I63" s="40">
        <f t="shared" si="11"/>
        <v>73.163786356992219</v>
      </c>
    </row>
    <row r="64" spans="1:10" ht="24">
      <c r="A64" s="22" t="s">
        <v>63</v>
      </c>
      <c r="B64" s="63">
        <v>173481</v>
      </c>
      <c r="C64" s="16">
        <v>3075848</v>
      </c>
      <c r="D64" s="35">
        <v>0</v>
      </c>
      <c r="E64" s="16">
        <v>0</v>
      </c>
      <c r="F64" s="16">
        <v>0</v>
      </c>
      <c r="G64" s="32">
        <f t="shared" si="10"/>
        <v>0</v>
      </c>
      <c r="H64" s="32">
        <v>790757</v>
      </c>
      <c r="I64" s="40">
        <f t="shared" si="11"/>
        <v>0</v>
      </c>
    </row>
    <row r="65" spans="1:9" ht="36">
      <c r="A65" s="22" t="s">
        <v>64</v>
      </c>
      <c r="B65" s="63">
        <v>108584</v>
      </c>
      <c r="C65" s="16">
        <v>2266123</v>
      </c>
      <c r="D65" s="35">
        <v>0</v>
      </c>
      <c r="E65" s="16">
        <v>0</v>
      </c>
      <c r="F65" s="16">
        <v>0</v>
      </c>
      <c r="G65" s="32">
        <f t="shared" si="10"/>
        <v>0</v>
      </c>
      <c r="H65" s="32">
        <v>700000</v>
      </c>
      <c r="I65" s="40">
        <f t="shared" si="11"/>
        <v>0</v>
      </c>
    </row>
    <row r="66" spans="1:9" ht="36.6" thickBot="1">
      <c r="A66" s="92" t="s">
        <v>65</v>
      </c>
      <c r="B66" s="63">
        <v>173486</v>
      </c>
      <c r="C66" s="16">
        <v>6427385</v>
      </c>
      <c r="D66" s="35">
        <v>0</v>
      </c>
      <c r="E66" s="16">
        <v>0</v>
      </c>
      <c r="F66" s="16">
        <v>0</v>
      </c>
      <c r="G66" s="32">
        <f t="shared" si="10"/>
        <v>0</v>
      </c>
      <c r="H66" s="32">
        <v>3000050</v>
      </c>
      <c r="I66" s="40">
        <f t="shared" si="11"/>
        <v>0</v>
      </c>
    </row>
    <row r="67" spans="1:9" ht="25.8" customHeight="1" thickBot="1">
      <c r="A67" s="85" t="s">
        <v>49</v>
      </c>
      <c r="B67" s="86"/>
      <c r="C67" s="25">
        <f t="shared" ref="C67:H67" si="12">+SUM(C68:C74)</f>
        <v>38929893</v>
      </c>
      <c r="D67" s="25">
        <f t="shared" si="12"/>
        <v>7017096.04</v>
      </c>
      <c r="E67" s="25">
        <f t="shared" si="12"/>
        <v>374748.42</v>
      </c>
      <c r="F67" s="25">
        <f t="shared" si="12"/>
        <v>374748.42</v>
      </c>
      <c r="G67" s="25">
        <f t="shared" si="12"/>
        <v>7391844.4600000009</v>
      </c>
      <c r="H67" s="25">
        <f t="shared" si="12"/>
        <v>19084030</v>
      </c>
      <c r="I67" s="42">
        <f t="shared" ref="I67" si="13">+(G67/C67)*100</f>
        <v>18.98757969871636</v>
      </c>
    </row>
    <row r="68" spans="1:9" s="18" customFormat="1" ht="48">
      <c r="A68" s="22" t="s">
        <v>66</v>
      </c>
      <c r="B68" s="63">
        <v>78286</v>
      </c>
      <c r="C68" s="35">
        <v>2512709</v>
      </c>
      <c r="D68" s="35">
        <v>37172.800000000003</v>
      </c>
      <c r="E68" s="16">
        <v>0</v>
      </c>
      <c r="F68" s="16">
        <v>0</v>
      </c>
      <c r="G68" s="29">
        <f t="shared" ref="G68:G74" si="14">+F68+D68</f>
        <v>37172.800000000003</v>
      </c>
      <c r="H68" s="17">
        <v>2475536</v>
      </c>
      <c r="I68" s="43">
        <f t="shared" si="11"/>
        <v>1.4793913660515405</v>
      </c>
    </row>
    <row r="69" spans="1:9" s="18" customFormat="1" ht="48">
      <c r="A69" s="22" t="s">
        <v>50</v>
      </c>
      <c r="B69" s="63">
        <v>130241</v>
      </c>
      <c r="C69" s="35">
        <v>4360724</v>
      </c>
      <c r="D69" s="35">
        <v>4283449.66</v>
      </c>
      <c r="E69" s="16">
        <v>0</v>
      </c>
      <c r="F69" s="16">
        <v>0</v>
      </c>
      <c r="G69" s="32">
        <f t="shared" si="14"/>
        <v>4283449.66</v>
      </c>
      <c r="H69" s="16">
        <v>412944</v>
      </c>
      <c r="I69" s="40">
        <f t="shared" si="11"/>
        <v>98.227947010634026</v>
      </c>
    </row>
    <row r="70" spans="1:9" ht="60">
      <c r="A70" s="22" t="s">
        <v>51</v>
      </c>
      <c r="B70" s="63">
        <v>52702</v>
      </c>
      <c r="C70" s="35">
        <v>2762033</v>
      </c>
      <c r="D70" s="35">
        <v>1778224.3</v>
      </c>
      <c r="E70" s="16">
        <v>135206.06</v>
      </c>
      <c r="F70" s="16">
        <v>135206.06</v>
      </c>
      <c r="G70" s="32">
        <f t="shared" si="14"/>
        <v>1913430.36</v>
      </c>
      <c r="H70" s="32">
        <v>1915295</v>
      </c>
      <c r="I70" s="40">
        <f t="shared" si="11"/>
        <v>69.276158539742283</v>
      </c>
    </row>
    <row r="71" spans="1:9" ht="48">
      <c r="A71" s="22" t="s">
        <v>52</v>
      </c>
      <c r="B71" s="63">
        <v>158197</v>
      </c>
      <c r="C71" s="35">
        <v>5087048</v>
      </c>
      <c r="D71" s="35">
        <v>849449.28</v>
      </c>
      <c r="E71" s="16">
        <v>239542.36</v>
      </c>
      <c r="F71" s="16">
        <v>239542.36</v>
      </c>
      <c r="G71" s="32">
        <f t="shared" si="14"/>
        <v>1088991.6400000001</v>
      </c>
      <c r="H71" s="32">
        <v>2695359</v>
      </c>
      <c r="I71" s="40">
        <f t="shared" si="11"/>
        <v>21.407143003171981</v>
      </c>
    </row>
    <row r="72" spans="1:9" ht="48">
      <c r="A72" s="22" t="s">
        <v>67</v>
      </c>
      <c r="B72" s="63">
        <v>173402</v>
      </c>
      <c r="C72" s="35">
        <v>9515106</v>
      </c>
      <c r="D72" s="35">
        <v>68800</v>
      </c>
      <c r="E72" s="16">
        <v>0</v>
      </c>
      <c r="F72" s="16">
        <v>0</v>
      </c>
      <c r="G72" s="32">
        <f t="shared" si="14"/>
        <v>68800</v>
      </c>
      <c r="H72" s="32">
        <v>5320012</v>
      </c>
      <c r="I72" s="40">
        <f t="shared" si="11"/>
        <v>0.72306078355827041</v>
      </c>
    </row>
    <row r="73" spans="1:9" ht="36">
      <c r="A73" s="22" t="s">
        <v>68</v>
      </c>
      <c r="B73" s="63">
        <v>200224</v>
      </c>
      <c r="C73" s="35">
        <v>7515000</v>
      </c>
      <c r="D73" s="35">
        <v>0</v>
      </c>
      <c r="E73" s="16">
        <v>0</v>
      </c>
      <c r="F73" s="16">
        <v>0</v>
      </c>
      <c r="G73" s="32">
        <f t="shared" si="14"/>
        <v>0</v>
      </c>
      <c r="H73" s="32">
        <v>4464884</v>
      </c>
      <c r="I73" s="40">
        <f t="shared" si="11"/>
        <v>0</v>
      </c>
    </row>
    <row r="74" spans="1:9" ht="36.6" thickBot="1">
      <c r="A74" s="22" t="s">
        <v>80</v>
      </c>
      <c r="B74" s="63">
        <v>311340</v>
      </c>
      <c r="C74" s="35">
        <v>7177273</v>
      </c>
      <c r="D74" s="35">
        <v>0</v>
      </c>
      <c r="E74" s="16">
        <v>0</v>
      </c>
      <c r="F74" s="16">
        <v>0</v>
      </c>
      <c r="G74" s="32">
        <f t="shared" si="14"/>
        <v>0</v>
      </c>
      <c r="H74" s="45">
        <v>1800000</v>
      </c>
      <c r="I74" s="40">
        <f t="shared" si="11"/>
        <v>0</v>
      </c>
    </row>
    <row r="75" spans="1:9" ht="12.6" thickBot="1">
      <c r="A75" s="85" t="s">
        <v>81</v>
      </c>
      <c r="B75" s="86"/>
      <c r="C75" s="25">
        <f>+C76</f>
        <v>516952273</v>
      </c>
      <c r="D75" s="25">
        <f t="shared" ref="D75:H75" si="15">+D76</f>
        <v>0</v>
      </c>
      <c r="E75" s="25">
        <f t="shared" si="15"/>
        <v>0</v>
      </c>
      <c r="F75" s="25">
        <f t="shared" si="15"/>
        <v>0</v>
      </c>
      <c r="G75" s="25">
        <f t="shared" si="15"/>
        <v>0</v>
      </c>
      <c r="H75" s="25">
        <f t="shared" si="15"/>
        <v>4134976</v>
      </c>
      <c r="I75" s="26">
        <f t="shared" ref="I75" si="16">+(G75/C75)*100</f>
        <v>0</v>
      </c>
    </row>
    <row r="76" spans="1:9" ht="60.6" thickBot="1">
      <c r="A76" s="78" t="s">
        <v>78</v>
      </c>
      <c r="B76" s="62">
        <v>303849</v>
      </c>
      <c r="C76" s="79">
        <v>516952273</v>
      </c>
      <c r="D76" s="79">
        <v>0</v>
      </c>
      <c r="E76" s="61">
        <v>0</v>
      </c>
      <c r="F76" s="61">
        <v>0</v>
      </c>
      <c r="G76" s="80">
        <v>0</v>
      </c>
      <c r="H76" s="81">
        <v>4134976</v>
      </c>
      <c r="I76" s="40">
        <f t="shared" si="11"/>
        <v>0</v>
      </c>
    </row>
    <row r="77" spans="1:9" ht="12.6" thickBot="1">
      <c r="A77" s="85" t="s">
        <v>35</v>
      </c>
      <c r="B77" s="86"/>
      <c r="C77" s="25">
        <f t="shared" ref="C77:H77" si="17">SUM(C78:C79)</f>
        <v>64861213</v>
      </c>
      <c r="D77" s="25">
        <f t="shared" si="17"/>
        <v>18508022.34</v>
      </c>
      <c r="E77" s="25">
        <f t="shared" si="17"/>
        <v>0</v>
      </c>
      <c r="F77" s="25">
        <f t="shared" si="17"/>
        <v>166276.41</v>
      </c>
      <c r="G77" s="25">
        <f t="shared" si="17"/>
        <v>18674298.75</v>
      </c>
      <c r="H77" s="25">
        <f t="shared" si="17"/>
        <v>5723988</v>
      </c>
      <c r="I77" s="26">
        <f t="shared" si="11"/>
        <v>28.791164836833993</v>
      </c>
    </row>
    <row r="78" spans="1:9" ht="36">
      <c r="A78" s="46" t="s">
        <v>36</v>
      </c>
      <c r="B78" s="82">
        <v>4918</v>
      </c>
      <c r="C78" s="28">
        <v>58376837</v>
      </c>
      <c r="D78" s="28">
        <v>12070716.720000001</v>
      </c>
      <c r="E78" s="17">
        <v>0</v>
      </c>
      <c r="F78" s="17">
        <f>72287.6+93988.81</f>
        <v>166276.41</v>
      </c>
      <c r="G78" s="32">
        <f>+D78+F78</f>
        <v>12236993.130000001</v>
      </c>
      <c r="H78" s="28">
        <v>5393988</v>
      </c>
      <c r="I78" s="30">
        <f t="shared" si="11"/>
        <v>20.962069476289031</v>
      </c>
    </row>
    <row r="79" spans="1:9" ht="24.6" thickBot="1">
      <c r="A79" s="47" t="s">
        <v>45</v>
      </c>
      <c r="B79" s="83">
        <v>69659</v>
      </c>
      <c r="C79" s="44">
        <v>6484376</v>
      </c>
      <c r="D79" s="24">
        <v>6437305.6200000001</v>
      </c>
      <c r="E79" s="24">
        <v>0</v>
      </c>
      <c r="F79" s="44">
        <v>0</v>
      </c>
      <c r="G79" s="45">
        <f t="shared" ref="G79" si="18">+D79+F79</f>
        <v>6437305.6200000001</v>
      </c>
      <c r="H79" s="44">
        <v>330000</v>
      </c>
      <c r="I79" s="48">
        <f t="shared" si="11"/>
        <v>99.274095456525032</v>
      </c>
    </row>
    <row r="80" spans="1:9">
      <c r="A80" s="2" t="s">
        <v>84</v>
      </c>
      <c r="F80" s="49"/>
      <c r="G80" s="50"/>
      <c r="H80" s="51"/>
    </row>
    <row r="81" spans="1:8">
      <c r="A81" s="2" t="s">
        <v>83</v>
      </c>
      <c r="E81" s="52"/>
      <c r="F81" s="49"/>
      <c r="G81" s="50"/>
      <c r="H81" s="51"/>
    </row>
    <row r="82" spans="1:8">
      <c r="A82" s="2" t="s">
        <v>82</v>
      </c>
      <c r="F82" s="49"/>
      <c r="G82" s="50"/>
      <c r="H82" s="51"/>
    </row>
    <row r="85" spans="1:8">
      <c r="E85" s="41"/>
    </row>
    <row r="89" spans="1:8">
      <c r="E89" s="41"/>
    </row>
  </sheetData>
  <mergeCells count="6">
    <mergeCell ref="A8:B8"/>
    <mergeCell ref="A75:B75"/>
    <mergeCell ref="A77:B77"/>
    <mergeCell ref="A67:B67"/>
    <mergeCell ref="A59:B59"/>
    <mergeCell ref="A20:B20"/>
  </mergeCells>
  <printOptions horizontalCentered="1"/>
  <pageMargins left="0.51181102362204722" right="0.31496062992125984" top="0.55118110236220474" bottom="0.55118110236220474" header="0.31496062992125984" footer="0.31496062992125984"/>
  <pageSetup paperSize="9" scale="65" orientation="portrait" r:id="rId1"/>
  <ignoredErrors>
    <ignoredError sqref="G77 G59 G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2015</vt:lpstr>
      <vt:lpstr>'MARZO 2015'!Área_de_impresión</vt:lpstr>
      <vt:lpstr>'MARZO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Willams DE LA CRUZ ROJAS</dc:creator>
  <cp:lastModifiedBy>dzorrilla</cp:lastModifiedBy>
  <cp:lastPrinted>2015-04-06T22:42:26Z</cp:lastPrinted>
  <dcterms:created xsi:type="dcterms:W3CDTF">2013-06-17T14:33:28Z</dcterms:created>
  <dcterms:modified xsi:type="dcterms:W3CDTF">2015-04-06T22:43:32Z</dcterms:modified>
</cp:coreProperties>
</file>